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r Affordability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12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2"/>
    </font>
    <font>
      <b val="1"/>
    </font>
    <font>
      <b val="1"/>
      <color rgb="00FFFFFF"/>
      <sz val="14"/>
    </font>
    <font>
      <b val="1"/>
      <sz val="12"/>
    </font>
    <font>
      <i val="1"/>
      <sz val="9"/>
    </font>
    <font>
      <i val="1"/>
    </font>
    <font>
      <b val="1"/>
      <sz val="11"/>
    </font>
    <font>
      <b val="1"/>
      <color rgb="00006100"/>
      <sz val="14"/>
    </font>
    <font>
      <sz val="9"/>
    </font>
  </fonts>
  <fills count="12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D9E1F2"/>
        <bgColor rgb="00D9E1F2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  <fill>
      <patternFill patternType="solid">
        <fgColor rgb="0070AD47"/>
        <bgColor rgb="0070AD47"/>
      </patternFill>
    </fill>
    <fill>
      <patternFill patternType="solid">
        <fgColor rgb="00FCE4D6"/>
        <bgColor rgb="00FCE4D6"/>
      </patternFill>
    </fill>
    <fill>
      <patternFill patternType="solid">
        <fgColor rgb="00C6EFCE"/>
        <bgColor rgb="00C6EFCE"/>
      </patternFill>
    </fill>
    <fill>
      <patternFill patternType="solid">
        <fgColor rgb="00ED7D31"/>
        <bgColor rgb="00ED7D31"/>
      </patternFill>
    </fill>
    <fill>
      <patternFill patternType="solid">
        <fgColor rgb="005B9BD5"/>
        <bgColor rgb="005B9BD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4" borderId="0" pivotButton="0" quotePrefix="0" xfId="0"/>
    <xf numFmtId="164" fontId="0" fillId="5" borderId="1" pivotButton="0" quotePrefix="0" xfId="0"/>
    <xf numFmtId="10" fontId="0" fillId="5" borderId="1" pivotButton="0" quotePrefix="0" xfId="0"/>
    <xf numFmtId="0" fontId="0" fillId="5" borderId="1" pivotButton="0" quotePrefix="0" xfId="0"/>
    <xf numFmtId="164" fontId="4" fillId="6" borderId="1" pivotButton="0" quotePrefix="0" xfId="0"/>
    <xf numFmtId="0" fontId="5" fillId="7" borderId="0" applyAlignment="1" pivotButton="0" quotePrefix="0" xfId="0">
      <alignment horizontal="center"/>
    </xf>
    <xf numFmtId="0" fontId="4" fillId="0" borderId="0" pivotButton="0" quotePrefix="0" xfId="0"/>
    <xf numFmtId="164" fontId="6" fillId="6" borderId="1" pivotButton="0" quotePrefix="0" xfId="0"/>
    <xf numFmtId="0" fontId="7" fillId="0" borderId="0" pivotButton="0" quotePrefix="0" xfId="0"/>
    <xf numFmtId="164" fontId="8" fillId="8" borderId="1" pivotButton="0" quotePrefix="0" xfId="0"/>
    <xf numFmtId="0" fontId="9" fillId="0" borderId="0" pivotButton="0" quotePrefix="0" xfId="0"/>
    <xf numFmtId="164" fontId="10" fillId="9" borderId="2" pivotButton="0" quotePrefix="0" xfId="0"/>
    <xf numFmtId="0" fontId="3" fillId="10" borderId="0" pivotButton="0" quotePrefix="0" xfId="0"/>
    <xf numFmtId="164" fontId="0" fillId="0" borderId="1" pivotButton="0" quotePrefix="0" xfId="0"/>
    <xf numFmtId="0" fontId="4" fillId="0" borderId="1" pivotButton="0" quotePrefix="0" xfId="0"/>
    <xf numFmtId="0" fontId="3" fillId="11" borderId="0" pivotButton="0" quotePrefix="0" xfId="0"/>
    <xf numFmtId="0" fontId="0" fillId="0" borderId="0" applyAlignment="1" pivotButton="0" quotePrefix="0" xfId="0">
      <alignment horizontal="right"/>
    </xf>
    <xf numFmtId="165" fontId="0" fillId="0" borderId="0" applyAlignment="1" pivotButton="0" quotePrefix="0" xfId="0">
      <alignment horizontal="right"/>
    </xf>
    <xf numFmtId="165" fontId="4" fillId="0" borderId="0" applyAlignment="1" pivotButton="0" quotePrefix="0" xfId="0">
      <alignment horizontal="right"/>
    </xf>
    <xf numFmtId="0" fontId="11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35" customWidth="1" min="3" max="3"/>
    <col width="18" customWidth="1" min="4" max="4"/>
  </cols>
  <sheetData>
    <row r="1" ht="30" customHeight="1">
      <c r="A1" s="1" t="inlineStr">
        <is>
          <t>CAR AFFORDABILITY CALCULATOR</t>
        </is>
      </c>
    </row>
    <row r="2">
      <c r="A2" s="2" t="inlineStr">
        <is>
          <t>Determine how much car you can afford based on your income and expenses</t>
        </is>
      </c>
    </row>
    <row r="4">
      <c r="A4" s="3" t="inlineStr">
        <is>
          <t>INCOME INFORMATION</t>
        </is>
      </c>
      <c r="C4" s="3" t="inlineStr">
        <is>
          <t>LOAN DETAILS</t>
        </is>
      </c>
    </row>
    <row r="5">
      <c r="A5" t="inlineStr">
        <is>
          <t>Monthly Gross Income</t>
        </is>
      </c>
      <c r="B5" s="4" t="n">
        <v>5000</v>
      </c>
      <c r="C5" t="inlineStr">
        <is>
          <t>Down Payment</t>
        </is>
      </c>
      <c r="D5" s="4" t="n">
        <v>5000</v>
      </c>
    </row>
    <row r="6">
      <c r="A6" t="inlineStr">
        <is>
          <t>Monthly Take-Home Income</t>
        </is>
      </c>
      <c r="B6" s="4" t="n">
        <v>4000</v>
      </c>
      <c r="C6" t="inlineStr">
        <is>
          <t>Trade-In Value</t>
        </is>
      </c>
      <c r="D6" s="4" t="n">
        <v>0</v>
      </c>
    </row>
    <row r="7">
      <c r="C7" t="inlineStr">
        <is>
          <t>Interest Rate (%)</t>
        </is>
      </c>
      <c r="D7" s="5" t="n">
        <v>6.5</v>
      </c>
    </row>
    <row r="8">
      <c r="A8" s="3" t="inlineStr">
        <is>
          <t>MONTHLY EXPENSES</t>
        </is>
      </c>
      <c r="C8" t="inlineStr">
        <is>
          <t>Loan Term (months)</t>
        </is>
      </c>
      <c r="D8" s="6" t="n">
        <v>60</v>
      </c>
    </row>
    <row r="9">
      <c r="A9" t="inlineStr">
        <is>
          <t>Rent/Mortgage</t>
        </is>
      </c>
      <c r="B9" s="4" t="n">
        <v>1200</v>
      </c>
    </row>
    <row r="10">
      <c r="A10" t="inlineStr">
        <is>
          <t>Utilities</t>
        </is>
      </c>
      <c r="B10" s="4" t="n">
        <v>150</v>
      </c>
      <c r="C10" s="3" t="inlineStr">
        <is>
          <t>ADDITIONAL COSTS</t>
        </is>
      </c>
    </row>
    <row r="11">
      <c r="A11" t="inlineStr">
        <is>
          <t>Food &amp; Groceries</t>
        </is>
      </c>
      <c r="B11" s="4" t="n">
        <v>400</v>
      </c>
      <c r="C11" t="inlineStr">
        <is>
          <t>Est. Monthly Insurance</t>
        </is>
      </c>
      <c r="D11" s="4" t="n">
        <v>150</v>
      </c>
    </row>
    <row r="12">
      <c r="A12" t="inlineStr">
        <is>
          <t>Insurance (Health, Life, etc.)</t>
        </is>
      </c>
      <c r="B12" s="4" t="n">
        <v>200</v>
      </c>
      <c r="C12" t="inlineStr">
        <is>
          <t>Est. Monthly Gas</t>
        </is>
      </c>
      <c r="D12" s="4" t="n">
        <v>150</v>
      </c>
    </row>
    <row r="13">
      <c r="A13" t="inlineStr">
        <is>
          <t>Other Debt Payments</t>
        </is>
      </c>
      <c r="B13" s="4" t="n">
        <v>300</v>
      </c>
      <c r="C13" t="inlineStr">
        <is>
          <t>Est. Monthly Maintenance</t>
        </is>
      </c>
      <c r="D13" s="4" t="n">
        <v>100</v>
      </c>
    </row>
    <row r="14">
      <c r="A14" t="inlineStr">
        <is>
          <t>Other Monthly Expenses</t>
        </is>
      </c>
      <c r="B14" s="4" t="n">
        <v>250</v>
      </c>
    </row>
    <row r="15">
      <c r="C15" t="inlineStr">
        <is>
          <t>Total Monthly Car Costs</t>
        </is>
      </c>
      <c r="D15" s="7">
        <f>D11+D12+D13</f>
        <v/>
      </c>
    </row>
    <row r="16">
      <c r="A16" t="inlineStr">
        <is>
          <t>Total Monthly Expenses</t>
        </is>
      </c>
      <c r="B16" s="7">
        <f>SUM(B9:B14)</f>
        <v/>
      </c>
    </row>
    <row r="17">
      <c r="A17" t="inlineStr">
        <is>
          <t>Available Monthly Income</t>
        </is>
      </c>
      <c r="B17" s="7">
        <f>B6-B16</f>
        <v/>
      </c>
    </row>
    <row r="18"/>
    <row r="19" ht="25" customHeight="1">
      <c r="A19" s="8" t="inlineStr">
        <is>
          <t>AFFORDABILITY ANALYSIS</t>
        </is>
      </c>
    </row>
    <row r="20"/>
    <row r="21">
      <c r="A21" s="9" t="inlineStr">
        <is>
          <t>Maximum Affordable Monthly Payment</t>
        </is>
      </c>
      <c r="B21" s="10">
        <f>B17-D15</f>
        <v/>
      </c>
      <c r="C21" t="inlineStr">
        <is>
          <t>Total Down Payment</t>
        </is>
      </c>
      <c r="D21" s="7">
        <f>D5+D6</f>
        <v/>
      </c>
    </row>
    <row r="22">
      <c r="A22" s="11" t="inlineStr">
        <is>
          <t>Recommended Max Payment (10% rule)</t>
        </is>
      </c>
      <c r="B22" s="12">
        <f>B6*0.10</f>
        <v/>
      </c>
      <c r="C22" t="inlineStr">
        <is>
          <t>Loan Amount</t>
        </is>
      </c>
      <c r="D22" s="7">
        <f>B24-D21</f>
        <v/>
      </c>
    </row>
    <row r="23"/>
    <row r="24">
      <c r="A24" s="13" t="inlineStr">
        <is>
          <t>Maximum Car Price You Can Afford</t>
        </is>
      </c>
      <c r="B24" s="14">
        <f>IF(B21&gt;0,PV(D7/12,D8,-B21,0,0)+(D5+D6),0)</f>
        <v/>
      </c>
      <c r="C24" t="inlineStr">
        <is>
          <t>Total Interest Paid</t>
        </is>
      </c>
      <c r="D24" s="7">
        <f>IF(B21&gt;0,(B21*D8)-D22,0)</f>
        <v/>
      </c>
    </row>
    <row r="25"/>
    <row r="26">
      <c r="A26" s="15" t="inlineStr">
        <is>
          <t>BUDGET GUIDELINES</t>
        </is>
      </c>
    </row>
    <row r="27"/>
    <row r="28">
      <c r="A28" t="inlineStr">
        <is>
          <t>10% Rule (Monthly Payment)</t>
        </is>
      </c>
      <c r="B28" s="16">
        <f>B6*0.10</f>
        <v/>
      </c>
      <c r="C28" t="inlineStr">
        <is>
          <t>Your Payment</t>
        </is>
      </c>
      <c r="D28" s="16">
        <f>B21</f>
        <v/>
      </c>
    </row>
    <row r="29">
      <c r="A29" t="inlineStr">
        <is>
          <t>20% Rule (Total Car Costs)</t>
        </is>
      </c>
      <c r="B29" s="16">
        <f>B6*0.20</f>
        <v/>
      </c>
      <c r="C29" t="inlineStr">
        <is>
          <t>Your Total Car Costs</t>
        </is>
      </c>
      <c r="D29" s="16">
        <f>B21+D15</f>
        <v/>
      </c>
    </row>
    <row r="30"/>
    <row r="31">
      <c r="A31" t="inlineStr">
        <is>
          <t>Payment vs 10% Rule</t>
        </is>
      </c>
      <c r="B31" s="17">
        <f>IF(B21&lt;=B28,"✓ Within Budget","⚠ Over Budget")</f>
        <v/>
      </c>
    </row>
    <row r="32">
      <c r="A32" t="inlineStr">
        <is>
          <t>Total Costs vs 20% Rule</t>
        </is>
      </c>
      <c r="B32" s="17">
        <f>IF(D29&lt;=B29,"✓ Within Budget","⚠ Over Budget")</f>
        <v/>
      </c>
    </row>
    <row r="33"/>
    <row r="34">
      <c r="A34" s="18" t="inlineStr">
        <is>
          <t>AFFORDABILITY BREAKDOWN</t>
        </is>
      </c>
    </row>
    <row r="35"/>
    <row r="36">
      <c r="A36" t="inlineStr">
        <is>
          <t>Monthly Take-Home Income</t>
        </is>
      </c>
      <c r="B36" s="16">
        <f>B6</f>
        <v/>
      </c>
      <c r="C36" s="19" t="inlineStr">
        <is>
          <t>100%</t>
        </is>
      </c>
    </row>
    <row r="37">
      <c r="A37" t="inlineStr">
        <is>
          <t>Monthly Expenses (Non-Car)</t>
        </is>
      </c>
      <c r="B37" s="16">
        <f>B16</f>
        <v/>
      </c>
      <c r="C37" s="20">
        <f>B37/B36</f>
        <v/>
      </c>
    </row>
    <row r="38">
      <c r="A38" t="inlineStr">
        <is>
          <t>Monthly Car Payment</t>
        </is>
      </c>
      <c r="B38" s="16">
        <f>B21</f>
        <v/>
      </c>
      <c r="C38" s="20">
        <f>B38/B36</f>
        <v/>
      </c>
    </row>
    <row r="39">
      <c r="A39" t="inlineStr">
        <is>
          <t>Other Car Costs (Insurance, Gas, etc.)</t>
        </is>
      </c>
      <c r="B39" s="16">
        <f>D15</f>
        <v/>
      </c>
      <c r="C39" s="20">
        <f>B39/B36</f>
        <v/>
      </c>
    </row>
    <row r="40">
      <c r="A40" t="inlineStr">
        <is>
          <t>Remaining for Savings/Discretionary</t>
        </is>
      </c>
      <c r="B40" s="7">
        <f>B36-B37-B38-B39</f>
        <v/>
      </c>
      <c r="C40" s="21">
        <f>B40/B36</f>
        <v/>
      </c>
    </row>
    <row r="41"/>
    <row r="42">
      <c r="A42" s="13" t="inlineStr">
        <is>
          <t>NOTES &amp; RECOMMENDATIONS</t>
        </is>
      </c>
    </row>
    <row r="43">
      <c r="A43" s="22" t="inlineStr">
        <is>
          <t>• The 10% Rule: Your monthly car payment should not exceed 10% of your take-home pay</t>
        </is>
      </c>
    </row>
    <row r="44">
      <c r="A44" s="22" t="inlineStr">
        <is>
          <t>• The 20% Rule: Total car expenses (payment + insurance + gas + maintenance) should not exceed 20% of take-home pay</t>
        </is>
      </c>
    </row>
    <row r="45">
      <c r="A45" s="22" t="inlineStr">
        <is>
          <t>• Aim to put down at least 20% to avoid being underwater on your loan</t>
        </is>
      </c>
    </row>
    <row r="46">
      <c r="A46" s="22" t="inlineStr">
        <is>
          <t>• Consider a loan term of 48-60 months to minimize interest costs</t>
        </is>
      </c>
    </row>
    <row r="47">
      <c r="A47" s="22" t="inlineStr">
        <is>
          <t>• Leave room in your budget for unexpected repairs and maintenance</t>
        </is>
      </c>
    </row>
  </sheetData>
  <mergeCells count="15">
    <mergeCell ref="A4:B4"/>
    <mergeCell ref="A1:D1"/>
    <mergeCell ref="A45:D45"/>
    <mergeCell ref="C10:D10"/>
    <mergeCell ref="A42:D42"/>
    <mergeCell ref="A34:D34"/>
    <mergeCell ref="A26:D26"/>
    <mergeCell ref="A43:D43"/>
    <mergeCell ref="A2:D2"/>
    <mergeCell ref="A19:D19"/>
    <mergeCell ref="A47:D47"/>
    <mergeCell ref="A8:B8"/>
    <mergeCell ref="A46:D46"/>
    <mergeCell ref="A44:D44"/>
    <mergeCell ref="C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2026-02-01T22:04:25Z</dcterms:created>
  <dcterms:modified xmlns:dcterms="http://purl.org/dc/terms/" xmlns:xsi="http://www.w3.org/2001/XMLSchema-instance" xsi:type="dcterms:W3CDTF">2026-02-01T22:04:25Z</dcterms:modified>
</cp:coreProperties>
</file>