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What Can I Affor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$#,##0.00"/>
    <numFmt numFmtId="165" formatCode="0.0%"/>
  </numFmts>
  <fonts count="11">
    <font>
      <name val="Calibri"/>
      <family val="2"/>
      <color theme="1"/>
      <sz val="11"/>
      <scheme val="minor"/>
    </font>
    <font>
      <b val="1"/>
      <color rgb="00FFFFFF"/>
      <sz val="18"/>
    </font>
    <font>
      <i val="1"/>
      <sz val="10"/>
    </font>
    <font>
      <b val="1"/>
      <color rgb="00FFFFFF"/>
      <sz val="12"/>
    </font>
    <font>
      <b val="1"/>
    </font>
    <font>
      <b val="1"/>
      <sz val="10"/>
    </font>
    <font>
      <sz val="9"/>
    </font>
    <font>
      <b val="1"/>
      <sz val="12"/>
    </font>
    <font>
      <i val="1"/>
      <sz val="9"/>
    </font>
    <font>
      <b val="1"/>
      <sz val="11"/>
    </font>
    <font>
      <b val="1"/>
      <color rgb="00FFFFFF"/>
      <sz val="11"/>
    </font>
  </fonts>
  <fills count="13">
    <fill>
      <patternFill/>
    </fill>
    <fill>
      <patternFill patternType="gray125"/>
    </fill>
    <fill>
      <patternFill patternType="solid">
        <fgColor rgb="001F4E78"/>
        <bgColor rgb="001F4E78"/>
      </patternFill>
    </fill>
    <fill>
      <patternFill patternType="solid">
        <fgColor rgb="004472C4"/>
        <bgColor rgb="004472C4"/>
      </patternFill>
    </fill>
    <fill>
      <patternFill patternType="solid">
        <fgColor rgb="00FFF2CC"/>
        <bgColor rgb="00FFF2CC"/>
      </patternFill>
    </fill>
    <fill>
      <patternFill patternType="solid">
        <fgColor rgb="00E2EFDA"/>
        <bgColor rgb="00E2EFDA"/>
      </patternFill>
    </fill>
    <fill>
      <patternFill patternType="solid">
        <fgColor rgb="0070AD47"/>
        <bgColor rgb="0070AD47"/>
      </patternFill>
    </fill>
    <fill>
      <patternFill patternType="solid">
        <fgColor rgb="00D9E1F2"/>
        <bgColor rgb="00D9E1F2"/>
      </patternFill>
    </fill>
    <fill>
      <patternFill patternType="solid">
        <fgColor rgb="00C6EFCE"/>
        <bgColor rgb="00C6EFCE"/>
      </patternFill>
    </fill>
    <fill>
      <patternFill patternType="solid">
        <fgColor rgb="00ED7D31"/>
        <bgColor rgb="00ED7D31"/>
      </patternFill>
    </fill>
    <fill>
      <patternFill patternType="solid">
        <fgColor rgb="00FFE699"/>
        <bgColor rgb="00FFE699"/>
      </patternFill>
    </fill>
    <fill>
      <patternFill patternType="solid">
        <fgColor rgb="00FCE4D6"/>
        <bgColor rgb="00FCE4D6"/>
      </patternFill>
    </fill>
    <fill>
      <patternFill patternType="solid">
        <fgColor rgb="005B9BD5"/>
        <bgColor rgb="005B9BD5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</border>
    <border>
      <left style="medium"/>
      <right style="medium"/>
      <top style="medium"/>
      <bottom style="medium"/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0" fontId="3" fillId="3" borderId="0" pivotButton="0" quotePrefix="0" xfId="0"/>
    <xf numFmtId="164" fontId="0" fillId="4" borderId="1" pivotButton="0" quotePrefix="0" xfId="0"/>
    <xf numFmtId="164" fontId="4" fillId="5" borderId="1" pivotButton="0" quotePrefix="0" xfId="0"/>
    <xf numFmtId="10" fontId="0" fillId="4" borderId="1" pivotButton="0" quotePrefix="0" xfId="0"/>
    <xf numFmtId="0" fontId="0" fillId="4" borderId="1" pivotButton="0" quotePrefix="0" xfId="0"/>
    <xf numFmtId="0" fontId="3" fillId="6" borderId="0" pivotButton="0" quotePrefix="0" xfId="0"/>
    <xf numFmtId="0" fontId="5" fillId="7" borderId="1" applyAlignment="1" pivotButton="0" quotePrefix="0" xfId="0">
      <alignment horizontal="center"/>
    </xf>
    <xf numFmtId="164" fontId="0" fillId="5" borderId="1" pivotButton="0" quotePrefix="0" xfId="0"/>
    <xf numFmtId="0" fontId="6" fillId="0" borderId="1" pivotButton="0" quotePrefix="0" xfId="0"/>
    <xf numFmtId="164" fontId="4" fillId="8" borderId="1" pivotButton="0" quotePrefix="0" xfId="0"/>
    <xf numFmtId="0" fontId="3" fillId="9" borderId="0" pivotButton="0" quotePrefix="0" xfId="0"/>
    <xf numFmtId="164" fontId="7" fillId="8" borderId="2" pivotButton="0" quotePrefix="0" xfId="0"/>
    <xf numFmtId="0" fontId="8" fillId="0" borderId="0" pivotButton="0" quotePrefix="0" xfId="0"/>
    <xf numFmtId="164" fontId="9" fillId="10" borderId="1" pivotButton="0" quotePrefix="0" xfId="0"/>
    <xf numFmtId="164" fontId="9" fillId="11" borderId="1" pivotButton="0" quotePrefix="0" xfId="0"/>
    <xf numFmtId="0" fontId="10" fillId="12" borderId="0" pivotButton="0" quotePrefix="0" xfId="0"/>
    <xf numFmtId="0" fontId="5" fillId="0" borderId="0" pivotButton="0" quotePrefix="0" xfId="0"/>
    <xf numFmtId="164" fontId="9" fillId="8" borderId="2" pivotButton="0" quotePrefix="0" xfId="0"/>
    <xf numFmtId="164" fontId="7" fillId="10" borderId="2" pivotButton="0" quotePrefix="0" xfId="0"/>
    <xf numFmtId="165" fontId="4" fillId="5" borderId="1" pivotButton="0" quotePrefix="0" xfId="0"/>
    <xf numFmtId="0" fontId="9" fillId="0" borderId="0" pivotButton="0" quotePrefix="0" xfId="0"/>
    <xf numFmtId="0" fontId="6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88"/>
  <sheetViews>
    <sheetView workbookViewId="0">
      <selection activeCell="A1" sqref="A1"/>
    </sheetView>
  </sheetViews>
  <sheetFormatPr baseColWidth="8" defaultRowHeight="15"/>
  <cols>
    <col width="32" customWidth="1" min="1" max="1"/>
    <col width="18" customWidth="1" min="2" max="2"/>
    <col width="22" customWidth="1" min="3" max="3"/>
    <col width="18" customWidth="1" min="4" max="4"/>
  </cols>
  <sheetData>
    <row r="1" ht="30" customHeight="1">
      <c r="A1" s="1" t="inlineStr">
        <is>
          <t>WHAT CAN I AFFORD CALCULATOR</t>
        </is>
      </c>
    </row>
    <row r="2">
      <c r="A2" s="2" t="inlineStr">
        <is>
          <t>Calculate the maximum car price you can afford based on your income and budget</t>
        </is>
      </c>
    </row>
    <row r="4">
      <c r="A4" s="3" t="inlineStr">
        <is>
          <t>YOUR INCOME</t>
        </is>
      </c>
    </row>
    <row r="6">
      <c r="A6" t="inlineStr">
        <is>
          <t>Gross Monthly Income</t>
        </is>
      </c>
      <c r="B6" s="4" t="n">
        <v>6000</v>
      </c>
    </row>
    <row r="7">
      <c r="A7" t="inlineStr">
        <is>
          <t>Take-Home (Net) Monthly Income</t>
        </is>
      </c>
      <c r="B7" s="4" t="n">
        <v>4500</v>
      </c>
    </row>
    <row r="8"/>
    <row r="9">
      <c r="A9" s="3" t="inlineStr">
        <is>
          <t>EXISTING MONTHLY DEBTS</t>
        </is>
      </c>
    </row>
    <row r="10"/>
    <row r="11">
      <c r="A11" t="inlineStr">
        <is>
          <t>Rent/Mortgage Payment</t>
        </is>
      </c>
      <c r="B11" s="4" t="n">
        <v>1200</v>
      </c>
    </row>
    <row r="12">
      <c r="A12" t="inlineStr">
        <is>
          <t>Student Loans</t>
        </is>
      </c>
      <c r="B12" s="4" t="n">
        <v>300</v>
      </c>
    </row>
    <row r="13">
      <c r="A13" t="inlineStr">
        <is>
          <t>Credit Cards</t>
        </is>
      </c>
      <c r="B13" s="4" t="n">
        <v>150</v>
      </c>
    </row>
    <row r="14">
      <c r="A14" t="inlineStr">
        <is>
          <t>Other Loans</t>
        </is>
      </c>
      <c r="B14" s="4" t="n">
        <v>0</v>
      </c>
    </row>
    <row r="15"/>
    <row r="16">
      <c r="A16" t="inlineStr">
        <is>
          <t>Total Monthly Debt</t>
        </is>
      </c>
      <c r="B16" s="5">
        <f>SUM(B11:B14)</f>
        <v/>
      </c>
    </row>
    <row r="17"/>
    <row r="18">
      <c r="A18" s="3" t="inlineStr">
        <is>
          <t>LOAN DETAILS</t>
        </is>
      </c>
    </row>
    <row r="19"/>
    <row r="20">
      <c r="A20" t="inlineStr">
        <is>
          <t>Down Payment Available</t>
        </is>
      </c>
      <c r="B20" s="4" t="n">
        <v>5000</v>
      </c>
    </row>
    <row r="21">
      <c r="A21" t="inlineStr">
        <is>
          <t>Trade-In Value</t>
        </is>
      </c>
      <c r="B21" s="4" t="n">
        <v>3000</v>
      </c>
    </row>
    <row r="22">
      <c r="A22" t="inlineStr">
        <is>
          <t>Interest Rate (APR)</t>
        </is>
      </c>
      <c r="B22" s="6" t="n">
        <v>6.5</v>
      </c>
    </row>
    <row r="23">
      <c r="A23" t="inlineStr">
        <is>
          <t>Loan Term (months)</t>
        </is>
      </c>
      <c r="B23" s="7" t="n">
        <v>60</v>
      </c>
    </row>
    <row r="24">
      <c r="A24" t="inlineStr">
        <is>
          <t>Sales Tax Rate</t>
        </is>
      </c>
      <c r="B24" s="6" t="n">
        <v>0.07000000000000001</v>
      </c>
    </row>
    <row r="25">
      <c r="A25" t="inlineStr">
        <is>
          <t>Registration &amp; Fees</t>
        </is>
      </c>
      <c r="B25" s="4" t="n">
        <v>500</v>
      </c>
    </row>
    <row r="26"/>
    <row r="27">
      <c r="A27" s="3" t="inlineStr">
        <is>
          <t>ESTIMATED MONTHLY CAR COSTS</t>
        </is>
      </c>
    </row>
    <row r="28"/>
    <row r="29">
      <c r="A29" t="inlineStr">
        <is>
          <t>Insurance (estimated)</t>
        </is>
      </c>
      <c r="B29" s="4" t="n">
        <v>150</v>
      </c>
    </row>
    <row r="30">
      <c r="A30" t="inlineStr">
        <is>
          <t>Fuel (estimated)</t>
        </is>
      </c>
      <c r="B30" s="4" t="n">
        <v>150</v>
      </c>
    </row>
    <row r="31">
      <c r="A31" t="inlineStr">
        <is>
          <t>Maintenance (estimated)</t>
        </is>
      </c>
      <c r="B31" s="4" t="n">
        <v>75</v>
      </c>
    </row>
    <row r="32"/>
    <row r="33">
      <c r="A33" t="inlineStr">
        <is>
          <t>Total Monthly Car Costs (excl. payment)</t>
        </is>
      </c>
      <c r="B33" s="5">
        <f>SUM(B29:B31)</f>
        <v/>
      </c>
    </row>
    <row r="34"/>
    <row r="35">
      <c r="A35" s="8" t="inlineStr">
        <is>
          <t>AFFORDABILITY ANALYSIS</t>
        </is>
      </c>
    </row>
    <row r="36"/>
    <row r="37">
      <c r="A37" s="9" t="inlineStr">
        <is>
          <t>Method</t>
        </is>
      </c>
      <c r="B37" s="9" t="inlineStr">
        <is>
          <t>Max Payment</t>
        </is>
      </c>
      <c r="C37" s="9" t="inlineStr">
        <is>
          <t>Guideline</t>
        </is>
      </c>
      <c r="D37" s="9" t="inlineStr">
        <is>
          <t>Max Car Price</t>
        </is>
      </c>
    </row>
    <row r="38"/>
    <row r="39">
      <c r="A39" t="inlineStr">
        <is>
          <t>20/4/10 Rule</t>
        </is>
      </c>
      <c r="B39" s="10">
        <f>B7*0.10</f>
        <v/>
      </c>
      <c r="C39" s="11" t="inlineStr">
        <is>
          <t>10% of gross income</t>
        </is>
      </c>
      <c r="D39" s="12">
        <f>(PV(B22/12,B23,-B39)+B20+B21)/(1+B24)-B25</f>
        <v/>
      </c>
    </row>
    <row r="40"/>
    <row r="41">
      <c r="A41" t="inlineStr">
        <is>
          <t>15% of Take-Home</t>
        </is>
      </c>
      <c r="B41" s="10">
        <f>B7*0.15</f>
        <v/>
      </c>
      <c r="C41" s="11" t="inlineStr">
        <is>
          <t>15% of net income</t>
        </is>
      </c>
      <c r="D41" s="12">
        <f>(PV(B22/12,B23,-B41)+B20+B21)/(1+B24)-B25</f>
        <v/>
      </c>
    </row>
    <row r="42"/>
    <row r="43">
      <c r="A43" t="inlineStr">
        <is>
          <t>20% Total Car Budget</t>
        </is>
      </c>
      <c r="B43" s="10">
        <f>B7*0.20-B33</f>
        <v/>
      </c>
      <c r="C43" s="11" t="inlineStr">
        <is>
          <t>20% net - other car costs</t>
        </is>
      </c>
      <c r="D43" s="12">
        <f>(PV(B22/12,B23,-B43)+B20+B21)/(1+B24)-B25</f>
        <v/>
      </c>
    </row>
    <row r="44"/>
    <row r="45">
      <c r="A45" t="inlineStr">
        <is>
          <t>36% Debt-to-Income Ratio</t>
        </is>
      </c>
      <c r="B45" s="10">
        <f>B6*0.36-B16</f>
        <v/>
      </c>
      <c r="C45" s="11" t="inlineStr">
        <is>
          <t>36% DTI - existing debt</t>
        </is>
      </c>
      <c r="D45" s="12">
        <f>(PV(B22/12,B23,-B45)+B20+B21)/(1+B24)-B25</f>
        <v/>
      </c>
    </row>
    <row r="46"/>
    <row r="47">
      <c r="A47" s="13" t="inlineStr">
        <is>
          <t>RECOMMENDED BUDGET</t>
        </is>
      </c>
    </row>
    <row r="48"/>
    <row r="49">
      <c r="A49" t="inlineStr">
        <is>
          <t>Conservative Estimate</t>
        </is>
      </c>
      <c r="B49" s="14">
        <f>MIN(D39,D41,D43,D45)</f>
        <v/>
      </c>
      <c r="C49" s="15" t="inlineStr">
        <is>
          <t>(Safest option - lowest of all methods)</t>
        </is>
      </c>
    </row>
    <row r="50"/>
    <row r="51">
      <c r="A51" t="inlineStr">
        <is>
          <t>Moderate Estimate</t>
        </is>
      </c>
      <c r="B51" s="16">
        <f>AVERAGE(D39,D41,D43,D45)</f>
        <v/>
      </c>
      <c r="C51" s="15" t="inlineStr">
        <is>
          <t>(Average of all methods)</t>
        </is>
      </c>
    </row>
    <row r="52"/>
    <row r="53">
      <c r="A53" t="inlineStr">
        <is>
          <t>Aggressive Estimate</t>
        </is>
      </c>
      <c r="B53" s="17">
        <f>MAX(D39,D41,D43,D45)</f>
        <v/>
      </c>
      <c r="C53" s="15" t="inlineStr">
        <is>
          <t>(Maximum - highest of all methods)</t>
        </is>
      </c>
    </row>
    <row r="54"/>
    <row r="55">
      <c r="A55" s="18" t="inlineStr">
        <is>
          <t>BUDGET BREAKDOWN</t>
        </is>
      </c>
    </row>
    <row r="56"/>
    <row r="57">
      <c r="A57" s="19" t="inlineStr">
        <is>
          <t>Based on Conservative Estimate:</t>
        </is>
      </c>
    </row>
    <row r="58"/>
    <row r="59">
      <c r="A59" t="inlineStr">
        <is>
          <t>Maximum Car Price</t>
        </is>
      </c>
      <c r="B59" s="5">
        <f>B49</f>
        <v/>
      </c>
    </row>
    <row r="60">
      <c r="A60" t="inlineStr">
        <is>
          <t>Down Payment</t>
        </is>
      </c>
      <c r="B60" s="10">
        <f>B20</f>
        <v/>
      </c>
    </row>
    <row r="61">
      <c r="A61" t="inlineStr">
        <is>
          <t>Trade-In Value</t>
        </is>
      </c>
      <c r="B61" s="10">
        <f>B21</f>
        <v/>
      </c>
    </row>
    <row r="62">
      <c r="A62" t="inlineStr">
        <is>
          <t>Amount to Finance</t>
        </is>
      </c>
      <c r="B62" s="5">
        <f>(B59*(1+B24)+B25)-B20-B21</f>
        <v/>
      </c>
    </row>
    <row r="63"/>
    <row r="64">
      <c r="A64" t="inlineStr">
        <is>
          <t>Monthly Payment</t>
        </is>
      </c>
      <c r="B64" s="20">
        <f>PMT(B22/12,B23,-B62)</f>
        <v/>
      </c>
    </row>
    <row r="65">
      <c r="A65" t="inlineStr">
        <is>
          <t>Insurance</t>
        </is>
      </c>
      <c r="B65" s="10">
        <f>B29</f>
        <v/>
      </c>
    </row>
    <row r="66">
      <c r="A66" t="inlineStr">
        <is>
          <t>Fuel</t>
        </is>
      </c>
      <c r="B66" s="10">
        <f>B30</f>
        <v/>
      </c>
    </row>
    <row r="67">
      <c r="A67" t="inlineStr">
        <is>
          <t>Maintenance</t>
        </is>
      </c>
      <c r="B67" s="10">
        <f>B31</f>
        <v/>
      </c>
    </row>
    <row r="68"/>
    <row r="69">
      <c r="A69" t="inlineStr">
        <is>
          <t>Total Monthly Car Cost</t>
        </is>
      </c>
      <c r="B69" s="21">
        <f>B64+B65+B66+B67</f>
        <v/>
      </c>
    </row>
    <row r="70"/>
    <row r="71">
      <c r="A71" t="inlineStr">
        <is>
          <t>% of Take-Home Income</t>
        </is>
      </c>
      <c r="B71" s="22">
        <f>B69/B7</f>
        <v/>
      </c>
    </row>
    <row r="72"/>
    <row r="73">
      <c r="A73" s="23" t="inlineStr">
        <is>
          <t>THE 20/4/10 RULE EXPLAINED</t>
        </is>
      </c>
    </row>
    <row r="74">
      <c r="A74" s="24" t="inlineStr">
        <is>
          <t>• 20% Down Payment: Put down at least 20% to avoid being underwater</t>
        </is>
      </c>
    </row>
    <row r="75">
      <c r="A75" s="24" t="inlineStr">
        <is>
          <t>• 4-Year Loan: Finance for no more than 48 months to minimize interest</t>
        </is>
      </c>
    </row>
    <row r="76">
      <c r="A76" s="24" t="inlineStr">
        <is>
          <t>• 10% of Gross Income: Keep total car expenses under 10% of gross income</t>
        </is>
      </c>
    </row>
    <row r="77"/>
    <row r="78">
      <c r="A78" s="23" t="inlineStr">
        <is>
          <t>AFFORDABILITY GUIDELINES</t>
        </is>
      </c>
    </row>
    <row r="79">
      <c r="A79" s="24" t="inlineStr">
        <is>
          <t>• Car payment should be 10-15% of take-home pay (conservative approach)</t>
        </is>
      </c>
    </row>
    <row r="80">
      <c r="A80" s="24" t="inlineStr">
        <is>
          <t>• Total car costs (payment + insurance + gas + maintenance) should be ≤ 20% of net income</t>
        </is>
      </c>
    </row>
    <row r="81">
      <c r="A81" s="24" t="inlineStr">
        <is>
          <t>• Total debt-to-income ratio (all debts + car) should stay below 36%</t>
        </is>
      </c>
    </row>
    <row r="82">
      <c r="A82" s="24" t="inlineStr">
        <is>
          <t>• Aim for 20% down payment to avoid negative equity and lower interest</t>
        </is>
      </c>
    </row>
    <row r="83">
      <c r="A83" s="24" t="inlineStr">
        <is>
          <t>• Keep loan term to 48-60 months maximum (shorter is better)</t>
        </is>
      </c>
    </row>
    <row r="84">
      <c r="A84" s="24" t="inlineStr">
        <is>
          <t>• Consider used cars 2-3 years old for best value (lower price, slower depreciation)</t>
        </is>
      </c>
    </row>
    <row r="85">
      <c r="A85" s="24" t="inlineStr">
        <is>
          <t>• Factor in insurance, fuel, maintenance - they add $300-500/month</t>
        </is>
      </c>
    </row>
    <row r="86">
      <c r="A86" s="24" t="inlineStr">
        <is>
          <t>• Emergency fund: Have 3-6 months expenses saved before buying</t>
        </is>
      </c>
    </row>
    <row r="87">
      <c r="A87" s="24" t="inlineStr">
        <is>
          <t>• Don't max out your budget - leave room for life changes and emergencies</t>
        </is>
      </c>
    </row>
    <row r="88">
      <c r="A88" s="24" t="inlineStr">
        <is>
          <t>• If payment feels tight, you're buying too much car - go cheaper</t>
        </is>
      </c>
    </row>
  </sheetData>
  <mergeCells count="28">
    <mergeCell ref="A35:D35"/>
    <mergeCell ref="A4:D4"/>
    <mergeCell ref="A81:D81"/>
    <mergeCell ref="A9:D9"/>
    <mergeCell ref="A83:D83"/>
    <mergeCell ref="A82:D82"/>
    <mergeCell ref="A73:D73"/>
    <mergeCell ref="A1:D1"/>
    <mergeCell ref="A79:D79"/>
    <mergeCell ref="A88:D88"/>
    <mergeCell ref="C51:D51"/>
    <mergeCell ref="A78:D78"/>
    <mergeCell ref="A87:D87"/>
    <mergeCell ref="A84:D84"/>
    <mergeCell ref="A80:D80"/>
    <mergeCell ref="A75:D75"/>
    <mergeCell ref="A18:D18"/>
    <mergeCell ref="A27:D27"/>
    <mergeCell ref="A74:D74"/>
    <mergeCell ref="A55:D55"/>
    <mergeCell ref="A85:D85"/>
    <mergeCell ref="A86:D86"/>
    <mergeCell ref="A57:D57"/>
    <mergeCell ref="A2:D2"/>
    <mergeCell ref="C53:D53"/>
    <mergeCell ref="A47:D47"/>
    <mergeCell ref="A76:D76"/>
    <mergeCell ref="C49:D4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2026-02-02T11:05:44Z</dcterms:created>
  <dcterms:modified xmlns:dcterms="http://purl.org/dc/terms/" xmlns:xsi="http://www.w3.org/2001/XMLSchema-instance" xsi:type="dcterms:W3CDTF">2026-02-02T11:05:44Z</dcterms:modified>
</cp:coreProperties>
</file>