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wn Payment Impac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i val="1"/>
      <sz val="9"/>
    </font>
    <font>
      <b val="1"/>
      <color rgb="00FFFFFF"/>
      <sz val="11"/>
    </font>
    <font>
      <b val="1"/>
    </font>
    <font>
      <b val="1"/>
      <sz val="11"/>
    </font>
    <font>
      <b val="1"/>
      <sz val="10"/>
    </font>
    <font>
      <b val="1"/>
      <color rgb="00006100"/>
    </font>
    <font>
      <b val="1"/>
      <sz val="12"/>
    </font>
    <font>
      <sz val="9"/>
    </font>
  </fonts>
  <fills count="12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70AD47"/>
        <bgColor rgb="0070AD47"/>
      </patternFill>
    </fill>
    <fill>
      <patternFill patternType="solid">
        <fgColor rgb="00C6EFCE"/>
        <bgColor rgb="00C6EFCE"/>
      </patternFill>
    </fill>
    <fill>
      <patternFill patternType="solid">
        <fgColor rgb="00E2EFDA"/>
        <bgColor rgb="00E2EFDA"/>
      </patternFill>
    </fill>
    <fill>
      <patternFill patternType="solid">
        <fgColor rgb="00D9E1F2"/>
        <bgColor rgb="00D9E1F2"/>
      </patternFill>
    </fill>
    <fill>
      <patternFill patternType="solid">
        <fgColor rgb="00ED7D31"/>
        <bgColor rgb="00ED7D31"/>
      </patternFill>
    </fill>
    <fill>
      <patternFill patternType="solid">
        <fgColor rgb="00FCE4D6"/>
        <bgColor rgb="00FCE4D6"/>
      </patternFill>
    </fill>
    <fill>
      <patternFill patternType="solid">
        <fgColor rgb="005B9BD5"/>
        <bgColor rgb="005B9BD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0" fontId="5" fillId="5" borderId="0" pivotButton="0" quotePrefix="0" xfId="0"/>
    <xf numFmtId="164" fontId="0" fillId="4" borderId="1" pivotButton="0" quotePrefix="0" xfId="0"/>
    <xf numFmtId="0" fontId="4" fillId="0" borderId="0" pivotButton="0" quotePrefix="0" xfId="0"/>
    <xf numFmtId="0" fontId="6" fillId="0" borderId="0" pivotButton="0" quotePrefix="0" xfId="0"/>
    <xf numFmtId="164" fontId="7" fillId="6" borderId="2" pivotButton="0" quotePrefix="0" xfId="0"/>
    <xf numFmtId="164" fontId="0" fillId="7" borderId="1" pivotButton="0" quotePrefix="0" xfId="0"/>
    <xf numFmtId="10" fontId="0" fillId="4" borderId="1" pivotButton="0" quotePrefix="0" xfId="0"/>
    <xf numFmtId="0" fontId="0" fillId="4" borderId="1" pivotButton="0" quotePrefix="0" xfId="0"/>
    <xf numFmtId="0" fontId="8" fillId="8" borderId="1" applyAlignment="1" pivotButton="0" quotePrefix="0" xfId="0">
      <alignment horizontal="center"/>
    </xf>
    <xf numFmtId="0" fontId="8" fillId="6" borderId="1" applyAlignment="1" pivotButton="0" quotePrefix="0" xfId="0">
      <alignment horizontal="center"/>
    </xf>
    <xf numFmtId="164" fontId="0" fillId="6" borderId="1" pivotButton="0" quotePrefix="0" xfId="0"/>
    <xf numFmtId="0" fontId="7" fillId="0" borderId="0" pivotButton="0" quotePrefix="0" xfId="0"/>
    <xf numFmtId="164" fontId="7" fillId="7" borderId="2" pivotButton="0" quotePrefix="0" xfId="0"/>
    <xf numFmtId="164" fontId="6" fillId="7" borderId="1" pivotButton="0" quotePrefix="0" xfId="0"/>
    <xf numFmtId="164" fontId="6" fillId="6" borderId="1" pivotButton="0" quotePrefix="0" xfId="0"/>
    <xf numFmtId="0" fontId="3" fillId="5" borderId="0" pivotButton="0" quotePrefix="0" xfId="0"/>
    <xf numFmtId="0" fontId="3" fillId="9" borderId="0" pivotButton="0" quotePrefix="0" xfId="0"/>
    <xf numFmtId="165" fontId="0" fillId="10" borderId="1" pivotButton="0" quotePrefix="0" xfId="0"/>
    <xf numFmtId="165" fontId="0" fillId="7" borderId="1" pivotButton="0" quotePrefix="0" xfId="0"/>
    <xf numFmtId="165" fontId="0" fillId="6" borderId="1" pivotButton="0" quotePrefix="0" xfId="0"/>
    <xf numFmtId="0" fontId="6" fillId="0" borderId="1" pivotButton="0" quotePrefix="0" xfId="0"/>
    <xf numFmtId="0" fontId="0" fillId="0" borderId="1" pivotButton="0" quotePrefix="0" xfId="0"/>
    <xf numFmtId="0" fontId="9" fillId="6" borderId="1" pivotButton="0" quotePrefix="0" xfId="0"/>
    <xf numFmtId="0" fontId="3" fillId="11" borderId="0" pivotButton="0" quotePrefix="0" xfId="0"/>
    <xf numFmtId="164" fontId="0" fillId="4" borderId="2" pivotButton="0" quotePrefix="0" xfId="0"/>
    <xf numFmtId="165" fontId="6" fillId="7" borderId="1" pivotButton="0" quotePrefix="0" xfId="0"/>
    <xf numFmtId="164" fontId="9" fillId="6" borderId="1" pivotButton="0" quotePrefix="0" xfId="0"/>
    <xf numFmtId="164" fontId="10" fillId="6" borderId="2" pivotButton="0" quotePrefix="0" xfId="0"/>
    <xf numFmtId="0" fontId="11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DOWN PAYMENT IMPACT CALCULATOR</t>
        </is>
      </c>
    </row>
    <row r="2">
      <c r="A2" s="2" t="inlineStr">
        <is>
          <t>See how different down payment amounts affect your monthly payment and total loan cost</t>
        </is>
      </c>
    </row>
    <row r="4">
      <c r="A4" s="3" t="inlineStr">
        <is>
          <t>VEHICLE &amp; LOAN INFORMATION</t>
        </is>
      </c>
      <c r="D4" s="4" t="inlineStr">
        <is>
          <t>RECOMMENDED DOWN PAYMENT</t>
        </is>
      </c>
    </row>
    <row r="5">
      <c r="A5" t="inlineStr">
        <is>
          <t>Vehicle Price</t>
        </is>
      </c>
      <c r="B5" s="5" t="n">
        <v>30000</v>
      </c>
      <c r="C5" s="6" t="inlineStr">
        <is>
          <t>(Total price before down payment)</t>
        </is>
      </c>
      <c r="D5" s="7" t="inlineStr">
        <is>
          <t>20% Down Payment</t>
        </is>
      </c>
      <c r="E5" s="8">
        <f>B5*0.20</f>
        <v/>
      </c>
    </row>
    <row r="6">
      <c r="A6" t="inlineStr">
        <is>
          <t>Trade-In Value</t>
        </is>
      </c>
      <c r="B6" s="5" t="n">
        <v>0</v>
      </c>
      <c r="D6" t="inlineStr">
        <is>
          <t>10% Down Payment</t>
        </is>
      </c>
      <c r="E6" s="9">
        <f>B5*0.10</f>
        <v/>
      </c>
    </row>
    <row r="7">
      <c r="A7" t="inlineStr">
        <is>
          <t>Interest Rate (%)</t>
        </is>
      </c>
      <c r="B7" s="10" t="n">
        <v>6.5</v>
      </c>
      <c r="D7" t="inlineStr">
        <is>
          <t>5% Down Payment</t>
        </is>
      </c>
      <c r="E7" s="9">
        <f>B5*0.05</f>
        <v/>
      </c>
    </row>
    <row r="8">
      <c r="A8" t="inlineStr">
        <is>
          <t>Loan Term (months)</t>
        </is>
      </c>
      <c r="B8" s="11" t="n">
        <v>60</v>
      </c>
    </row>
    <row r="9"/>
    <row r="10">
      <c r="A10" s="3" t="inlineStr">
        <is>
          <t>DOWN PAYMENT SCENARIOS</t>
        </is>
      </c>
    </row>
    <row r="11">
      <c r="A11" t="inlineStr"/>
      <c r="B11" s="12" t="inlineStr">
        <is>
          <t>0% Down</t>
        </is>
      </c>
      <c r="C11" s="12" t="inlineStr">
        <is>
          <t>5% Down</t>
        </is>
      </c>
      <c r="D11" s="12" t="inlineStr">
        <is>
          <t>10% Down</t>
        </is>
      </c>
      <c r="E11" s="12" t="inlineStr">
        <is>
          <t>15% Down</t>
        </is>
      </c>
      <c r="F11" s="13" t="inlineStr">
        <is>
          <t>20% Down</t>
        </is>
      </c>
    </row>
    <row r="12"/>
    <row r="13">
      <c r="A13" s="7" t="inlineStr">
        <is>
          <t>Down Payment Amount</t>
        </is>
      </c>
      <c r="B13" s="9">
        <f>$B$6</f>
        <v/>
      </c>
      <c r="C13" s="9">
        <f>($B$5*0.05)+$B$6</f>
        <v/>
      </c>
      <c r="D13" s="9">
        <f>($B$5*0.10)+$B$6</f>
        <v/>
      </c>
      <c r="E13" s="9">
        <f>($B$5*0.15)+$B$6</f>
        <v/>
      </c>
      <c r="F13" s="14">
        <f>($B$5*0.20)+$B$6</f>
        <v/>
      </c>
    </row>
    <row r="14">
      <c r="A14" s="7" t="inlineStr">
        <is>
          <t>Loan Amount</t>
        </is>
      </c>
      <c r="B14" s="9">
        <f>$B$5-B13</f>
        <v/>
      </c>
      <c r="C14" s="9">
        <f>$B$5-C13</f>
        <v/>
      </c>
      <c r="D14" s="9">
        <f>$B$5-D13</f>
        <v/>
      </c>
      <c r="E14" s="9">
        <f>$B$5-E13</f>
        <v/>
      </c>
      <c r="F14" s="14">
        <f>$B$5-F13</f>
        <v/>
      </c>
    </row>
    <row r="15"/>
    <row r="16">
      <c r="A16" s="15" t="inlineStr">
        <is>
          <t>Monthly Payment</t>
        </is>
      </c>
      <c r="B16" s="16">
        <f>PMT($B$7/12,$B$8,-B14)</f>
        <v/>
      </c>
      <c r="C16" s="16">
        <f>PMT($B$7/12,$B$8,-C14)</f>
        <v/>
      </c>
      <c r="D16" s="16">
        <f>PMT($B$7/12,$B$8,-D14)</f>
        <v/>
      </c>
      <c r="E16" s="16">
        <f>PMT($B$7/12,$B$8,-E14)</f>
        <v/>
      </c>
      <c r="F16" s="8">
        <f>PMT($B$7/12,$B$8,-F14)</f>
        <v/>
      </c>
    </row>
    <row r="17">
      <c r="A17" t="inlineStr">
        <is>
          <t>Total Interest Paid</t>
        </is>
      </c>
      <c r="B17" s="9">
        <f>(B16*$B$8)-B14</f>
        <v/>
      </c>
      <c r="C17" s="9">
        <f>(C16*$B$8)-C14</f>
        <v/>
      </c>
      <c r="D17" s="9">
        <f>(D16*$B$8)-D14</f>
        <v/>
      </c>
      <c r="E17" s="9">
        <f>(E16*$B$8)-E14</f>
        <v/>
      </c>
      <c r="F17" s="14">
        <f>(F16*$B$8)-F14</f>
        <v/>
      </c>
    </row>
    <row r="18">
      <c r="A18" t="inlineStr">
        <is>
          <t>Total Amount Paid</t>
        </is>
      </c>
      <c r="B18" s="17">
        <f>B13+(B16*$B$8)</f>
        <v/>
      </c>
      <c r="C18" s="17">
        <f>C13+(C16*$B$8)</f>
        <v/>
      </c>
      <c r="D18" s="17">
        <f>D13+(D16*$B$8)</f>
        <v/>
      </c>
      <c r="E18" s="17">
        <f>E13+(E16*$B$8)</f>
        <v/>
      </c>
      <c r="F18" s="18">
        <f>F13+(F16*$B$8)</f>
        <v/>
      </c>
    </row>
    <row r="19"/>
    <row r="20">
      <c r="A20" s="19" t="inlineStr">
        <is>
          <t>SAVINGS ANALYSIS (vs 0% Down)</t>
        </is>
      </c>
    </row>
    <row r="21"/>
    <row r="22">
      <c r="A22" t="inlineStr">
        <is>
          <t>Monthly Payment Savings</t>
        </is>
      </c>
      <c r="B22" s="9">
        <f>$B$16-B16</f>
        <v/>
      </c>
      <c r="C22" s="9">
        <f>$B$16-C16</f>
        <v/>
      </c>
      <c r="D22" s="9">
        <f>$B$16-D16</f>
        <v/>
      </c>
      <c r="E22" s="9">
        <f>$B$16-E16</f>
        <v/>
      </c>
      <c r="F22" s="14">
        <f>$B$16-F16</f>
        <v/>
      </c>
    </row>
    <row r="23">
      <c r="A23" t="inlineStr">
        <is>
          <t>Interest Savings</t>
        </is>
      </c>
      <c r="B23" s="9">
        <f>$B$17-B17</f>
        <v/>
      </c>
      <c r="C23" s="9">
        <f>$B$17-C17</f>
        <v/>
      </c>
      <c r="D23" s="9">
        <f>$B$17-D17</f>
        <v/>
      </c>
      <c r="E23" s="9">
        <f>$B$17-E17</f>
        <v/>
      </c>
      <c r="F23" s="14">
        <f>$B$17-F17</f>
        <v/>
      </c>
    </row>
    <row r="24">
      <c r="A24" t="inlineStr">
        <is>
          <t>Total Cost Savings</t>
        </is>
      </c>
      <c r="B24" s="17">
        <f>$B$18-B18</f>
        <v/>
      </c>
      <c r="C24" s="17">
        <f>$B$18-C18</f>
        <v/>
      </c>
      <c r="D24" s="17">
        <f>$B$18-D18</f>
        <v/>
      </c>
      <c r="E24" s="17">
        <f>$B$18-E18</f>
        <v/>
      </c>
      <c r="F24" s="18">
        <f>$B$18-F18</f>
        <v/>
      </c>
    </row>
    <row r="25"/>
    <row r="26">
      <c r="A26" s="20" t="inlineStr">
        <is>
          <t>LOAN-TO-VALUE (LTV) RATIO</t>
        </is>
      </c>
    </row>
    <row r="27"/>
    <row r="28">
      <c r="A28" s="7" t="inlineStr">
        <is>
          <t>LTV Ratio</t>
        </is>
      </c>
      <c r="B28" s="21">
        <f>B14/$B$5</f>
        <v/>
      </c>
      <c r="C28" s="22">
        <f>C14/$B$5</f>
        <v/>
      </c>
      <c r="D28" s="22">
        <f>D14/$B$5</f>
        <v/>
      </c>
      <c r="E28" s="22">
        <f>E14/$B$5</f>
        <v/>
      </c>
      <c r="F28" s="23">
        <f>F14/$B$5</f>
        <v/>
      </c>
    </row>
    <row r="29">
      <c r="A29" t="inlineStr">
        <is>
          <t>Equity Position</t>
        </is>
      </c>
      <c r="B29" s="22">
        <f>1-B28</f>
        <v/>
      </c>
      <c r="C29" s="22">
        <f>1-C28</f>
        <v/>
      </c>
      <c r="D29" s="22">
        <f>1-D28</f>
        <v/>
      </c>
      <c r="E29" s="22">
        <f>1-E28</f>
        <v/>
      </c>
      <c r="F29" s="23">
        <f>1-F28</f>
        <v/>
      </c>
    </row>
    <row r="30">
      <c r="A30" t="inlineStr">
        <is>
          <t>Underwater Risk</t>
        </is>
      </c>
      <c r="B30" s="24">
        <f>IF(B28&gt;1,"High Risk","Safe")</f>
        <v/>
      </c>
      <c r="C30" s="25">
        <f>IF(C28&gt;0.95,"Moderate Risk","Safe")</f>
        <v/>
      </c>
      <c r="D30" s="25">
        <f>IF(D28&gt;0.90,"Low Risk","Safe")</f>
        <v/>
      </c>
      <c r="E30" s="25">
        <f>IF(E28&gt;0.85,"Very Low Risk","Safe")</f>
        <v/>
      </c>
      <c r="F30" s="26" t="inlineStr">
        <is>
          <t>Safe</t>
        </is>
      </c>
    </row>
    <row r="31"/>
    <row r="32">
      <c r="A32" s="27" t="inlineStr">
        <is>
          <t>CUSTOM DOWN PAYMENT CALCULATOR</t>
        </is>
      </c>
    </row>
    <row r="33"/>
    <row r="34">
      <c r="A34" s="7" t="inlineStr">
        <is>
          <t>Enter Your Down Payment:</t>
        </is>
      </c>
      <c r="B34" s="28" t="n">
        <v>8000</v>
      </c>
      <c r="C34" s="7" t="inlineStr">
        <is>
          <t>Down Payment %:</t>
        </is>
      </c>
      <c r="D34" s="29">
        <f>(B34-$B$6)/$B$5</f>
        <v/>
      </c>
    </row>
    <row r="35"/>
    <row r="36">
      <c r="A36" t="inlineStr">
        <is>
          <t>Loan Amount</t>
        </is>
      </c>
      <c r="B36" s="9">
        <f>$B$5-B34</f>
        <v/>
      </c>
      <c r="C36" t="inlineStr">
        <is>
          <t>Savings vs 0% Down:</t>
        </is>
      </c>
      <c r="D36" s="30">
        <f>$B$16-B37</f>
        <v/>
      </c>
      <c r="E36" s="6" t="inlineStr">
        <is>
          <t>per month</t>
        </is>
      </c>
    </row>
    <row r="37">
      <c r="A37" t="inlineStr">
        <is>
          <t>Monthly Payment</t>
        </is>
      </c>
      <c r="B37" s="31">
        <f>PMT($B$7/12,$B$8,-B36)</f>
        <v/>
      </c>
      <c r="C37" t="inlineStr">
        <is>
          <t>Interest Savings:</t>
        </is>
      </c>
      <c r="D37" s="30">
        <f>$B$17-B38</f>
        <v/>
      </c>
      <c r="E37" s="6" t="inlineStr">
        <is>
          <t>over loan life</t>
        </is>
      </c>
    </row>
    <row r="38">
      <c r="A38" t="inlineStr">
        <is>
          <t>Total Interest</t>
        </is>
      </c>
      <c r="B38" s="9">
        <f>(B37*$B$8)-B36</f>
        <v/>
      </c>
    </row>
    <row r="39">
      <c r="A39" t="inlineStr">
        <is>
          <t>Total Amount Paid</t>
        </is>
      </c>
      <c r="B39" s="17">
        <f>B34+(B37*$B$8)</f>
        <v/>
      </c>
    </row>
    <row r="40"/>
    <row r="41">
      <c r="A41" s="15" t="inlineStr">
        <is>
          <t>KEY INSIGHTS &amp; RECOMMENDATIONS</t>
        </is>
      </c>
    </row>
    <row r="42">
      <c r="A42" s="32" t="inlineStr">
        <is>
          <t>• 20% Down Payment is Ideal: Avoids PMI (Private Mortgage Insurance) and reduces interest significantly</t>
        </is>
      </c>
    </row>
    <row r="43">
      <c r="A43" s="32" t="inlineStr">
        <is>
          <t>• Lower LTV = Better Rates: Lenders often offer better interest rates when you put more money down</t>
        </is>
      </c>
    </row>
    <row r="44">
      <c r="A44" s="32" t="inlineStr">
        <is>
          <t>• Avoid Being Underwater: Cars depreciate quickly. A larger down payment protects you from owing more than the car is worth</t>
        </is>
      </c>
    </row>
    <row r="45">
      <c r="A45" s="32" t="inlineStr">
        <is>
          <t>• Every $1,000 Down Saves Money: Each additional $1,000 reduces your monthly payment and total interest</t>
        </is>
      </c>
    </row>
    <row r="46">
      <c r="A46" s="32" t="inlineStr">
        <is>
          <t>• Balance is Key: Don't drain your emergency fund. Keep 3-6 months of expenses in savings</t>
        </is>
      </c>
    </row>
  </sheetData>
  <mergeCells count="14">
    <mergeCell ref="A41:F41"/>
    <mergeCell ref="A2:F2"/>
    <mergeCell ref="A10:F10"/>
    <mergeCell ref="A42:F42"/>
    <mergeCell ref="A46:F46"/>
    <mergeCell ref="A44:F44"/>
    <mergeCell ref="A1:F1"/>
    <mergeCell ref="D4:F4"/>
    <mergeCell ref="A32:F32"/>
    <mergeCell ref="A45:F45"/>
    <mergeCell ref="A26:F26"/>
    <mergeCell ref="A20:F20"/>
    <mergeCell ref="A4:C4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2026-02-01T22:12:43Z</dcterms:created>
  <dcterms:modified xmlns:dcterms="http://purl.org/dc/terms/" xmlns:xsi="http://www.w3.org/2001/XMLSchema-instance" xsi:type="dcterms:W3CDTF">2026-02-01T22:12:44Z</dcterms:modified>
</cp:coreProperties>
</file>