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intenance &amp; Repair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"/>
    <numFmt numFmtId="166" formatCode="$0.000"/>
    <numFmt numFmtId="167" formatCode="$#,##0"/>
  </numFmts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</font>
    <font>
      <b val="1"/>
      <sz val="9"/>
    </font>
    <font>
      <b val="1"/>
      <sz val="11"/>
    </font>
    <font>
      <b val="1"/>
      <sz val="12"/>
    </font>
    <font>
      <b val="1"/>
      <sz val="13"/>
    </font>
    <font>
      <b val="1"/>
      <color rgb="00FFFFFF"/>
      <sz val="11"/>
    </font>
    <font>
      <sz val="9"/>
    </font>
  </fonts>
  <fills count="1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70AD47"/>
        <bgColor rgb="0070AD47"/>
      </patternFill>
    </fill>
    <fill>
      <patternFill patternType="solid">
        <fgColor rgb="00D9E1F2"/>
        <bgColor rgb="00D9E1F2"/>
      </patternFill>
    </fill>
    <fill>
      <patternFill patternType="solid">
        <fgColor rgb="00C6EFCE"/>
        <bgColor rgb="00C6EFCE"/>
      </patternFill>
    </fill>
    <fill>
      <patternFill patternType="solid">
        <fgColor rgb="00FCE4D6"/>
        <bgColor rgb="00FCE4D6"/>
      </patternFill>
    </fill>
    <fill>
      <patternFill patternType="solid">
        <fgColor rgb="00ED7D31"/>
        <bgColor rgb="00ED7D31"/>
      </patternFill>
    </fill>
    <fill>
      <patternFill patternType="solid">
        <fgColor rgb="00FFE699"/>
        <bgColor rgb="00FFE699"/>
      </patternFill>
    </fill>
    <fill>
      <patternFill patternType="solid">
        <fgColor rgb="00E2EFDA"/>
        <bgColor rgb="00E2EFDA"/>
      </patternFill>
    </fill>
    <fill>
      <patternFill patternType="solid">
        <fgColor rgb="005B9BD5"/>
        <bgColor rgb="005B9BD5"/>
      </patternFill>
    </fill>
    <fill>
      <patternFill patternType="solid">
        <fgColor rgb="009966CC"/>
        <bgColor rgb="009966CC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0" fontId="4" fillId="0" borderId="0" pivotButton="0" quotePrefix="0" xfId="0"/>
    <xf numFmtId="0" fontId="0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5" borderId="0" pivotButton="0" quotePrefix="0" xfId="0"/>
    <xf numFmtId="0" fontId="5" fillId="6" borderId="1" applyAlignment="1" pivotButton="0" quotePrefix="0" xfId="0">
      <alignment horizontal="center" wrapText="1"/>
    </xf>
    <xf numFmtId="0" fontId="0" fillId="0" borderId="1" applyAlignment="1" pivotButton="0" quotePrefix="0" xfId="0">
      <alignment horizontal="center"/>
    </xf>
    <xf numFmtId="0" fontId="0" fillId="7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center"/>
    </xf>
    <xf numFmtId="0" fontId="0" fillId="8" borderId="1" applyAlignment="1" pivotButton="0" quotePrefix="0" xfId="0">
      <alignment horizontal="center"/>
    </xf>
    <xf numFmtId="0" fontId="3" fillId="9" borderId="0" pivotButton="0" quotePrefix="0" xfId="0"/>
    <xf numFmtId="164" fontId="6" fillId="7" borderId="6" pivotButton="0" quotePrefix="0" xfId="0"/>
    <xf numFmtId="164" fontId="6" fillId="8" borderId="6" pivotButton="0" quotePrefix="0" xfId="0"/>
    <xf numFmtId="0" fontId="7" fillId="0" borderId="0" pivotButton="0" quotePrefix="0" xfId="0"/>
    <xf numFmtId="164" fontId="8" fillId="10" borderId="6" pivotButton="0" quotePrefix="0" xfId="0"/>
    <xf numFmtId="0" fontId="4" fillId="11" borderId="1" pivotButton="0" quotePrefix="0" xfId="0"/>
    <xf numFmtId="164" fontId="4" fillId="11" borderId="1" pivotButton="0" quotePrefix="0" xfId="0"/>
    <xf numFmtId="0" fontId="9" fillId="12" borderId="0" pivotButton="0" quotePrefix="0" xfId="0"/>
    <xf numFmtId="165" fontId="0" fillId="11" borderId="1" pivotButton="0" quotePrefix="0" xfId="0"/>
    <xf numFmtId="164" fontId="6" fillId="10" borderId="6" pivotButton="0" quotePrefix="0" xfId="0"/>
    <xf numFmtId="166" fontId="0" fillId="11" borderId="1" pivotButton="0" quotePrefix="0" xfId="0"/>
    <xf numFmtId="0" fontId="9" fillId="13" borderId="0" pivotButton="0" quotePrefix="0" xfId="0"/>
    <xf numFmtId="0" fontId="5" fillId="6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0" fontId="6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30" customWidth="1" min="4" max="4"/>
    <col width="15" customWidth="1" min="5" max="5"/>
    <col width="12" customWidth="1" min="6" max="6"/>
    <col width="20" customWidth="1" min="7" max="7"/>
  </cols>
  <sheetData>
    <row r="1" ht="30" customHeight="1">
      <c r="A1" s="1" t="inlineStr">
        <is>
          <t>MAINTENANCE &amp; REPAIR COST TRACKER</t>
        </is>
      </c>
    </row>
    <row r="2">
      <c r="A2" s="2" t="inlineStr">
        <is>
          <t>Track all vehicle maintenance and repair expenses to monitor costs and plan your budget</t>
        </is>
      </c>
    </row>
    <row r="4">
      <c r="A4" s="3" t="inlineStr">
        <is>
          <t>VEHICLE INFORMATION</t>
        </is>
      </c>
    </row>
    <row r="6">
      <c r="A6" s="4" t="inlineStr">
        <is>
          <t>Vehicle:</t>
        </is>
      </c>
      <c r="B6" s="5" t="inlineStr">
        <is>
          <t>2022 Honda Accord</t>
        </is>
      </c>
      <c r="C6" s="6" t="n"/>
      <c r="D6" s="7" t="n"/>
      <c r="E6" s="4" t="inlineStr">
        <is>
          <t>Current Mileage:</t>
        </is>
      </c>
      <c r="F6" s="5" t="n">
        <v>25000</v>
      </c>
    </row>
    <row r="7">
      <c r="A7" s="4" t="inlineStr">
        <is>
          <t>VIN:</t>
        </is>
      </c>
      <c r="B7" s="5" t="inlineStr">
        <is>
          <t>1HGCV1F16NA000000</t>
        </is>
      </c>
      <c r="C7" s="6" t="n"/>
      <c r="D7" s="7" t="n"/>
      <c r="E7" s="4" t="inlineStr">
        <is>
          <t>Purchase Date:</t>
        </is>
      </c>
      <c r="F7" s="5" t="inlineStr">
        <is>
          <t>01/15/2022</t>
        </is>
      </c>
    </row>
    <row r="8"/>
    <row r="9">
      <c r="A9" s="8" t="inlineStr">
        <is>
          <t>MAINTENANCE &amp; REPAIR LOG</t>
        </is>
      </c>
    </row>
    <row r="10"/>
    <row r="11">
      <c r="A11" s="9" t="inlineStr">
        <is>
          <t>Date</t>
        </is>
      </c>
      <c r="B11" s="9" t="inlineStr">
        <is>
          <t>Mileage</t>
        </is>
      </c>
      <c r="C11" s="9" t="inlineStr">
        <is>
          <t>Type</t>
        </is>
      </c>
      <c r="D11" s="9" t="inlineStr">
        <is>
          <t>Service/Repair Description</t>
        </is>
      </c>
      <c r="E11" s="9" t="inlineStr">
        <is>
          <t>Service Provider</t>
        </is>
      </c>
      <c r="F11" s="9" t="inlineStr">
        <is>
          <t>Cost</t>
        </is>
      </c>
      <c r="G11" s="9" t="inlineStr">
        <is>
          <t>Notes</t>
        </is>
      </c>
    </row>
    <row r="12">
      <c r="A12" s="10" t="inlineStr">
        <is>
          <t>03/15/2022</t>
        </is>
      </c>
      <c r="B12" s="10" t="n">
        <v>3000</v>
      </c>
      <c r="C12" s="11" t="inlineStr">
        <is>
          <t>Maintenance</t>
        </is>
      </c>
      <c r="D12" s="12" t="inlineStr">
        <is>
          <t>Oil Change &amp; Filter</t>
        </is>
      </c>
      <c r="E12" s="12" t="inlineStr">
        <is>
          <t>Honda Dealer</t>
        </is>
      </c>
      <c r="F12" s="13" t="n">
        <v>65</v>
      </c>
      <c r="G12" s="12" t="inlineStr">
        <is>
          <t>Synthetic oil</t>
        </is>
      </c>
    </row>
    <row r="13">
      <c r="A13" s="10" t="inlineStr">
        <is>
          <t>03/15/2022</t>
        </is>
      </c>
      <c r="B13" s="10" t="n">
        <v>3000</v>
      </c>
      <c r="C13" s="11" t="inlineStr">
        <is>
          <t>Maintenance</t>
        </is>
      </c>
      <c r="D13" s="12" t="inlineStr">
        <is>
          <t>Tire Rotation</t>
        </is>
      </c>
      <c r="E13" s="12" t="inlineStr">
        <is>
          <t>Honda Dealer</t>
        </is>
      </c>
      <c r="F13" s="13" t="n">
        <v>35</v>
      </c>
      <c r="G13" s="12" t="inlineStr">
        <is>
          <t>Included in service</t>
        </is>
      </c>
    </row>
    <row r="14">
      <c r="A14" s="10" t="inlineStr">
        <is>
          <t>06/20/2022</t>
        </is>
      </c>
      <c r="B14" s="10" t="n">
        <v>8000</v>
      </c>
      <c r="C14" s="11" t="inlineStr">
        <is>
          <t>Maintenance</t>
        </is>
      </c>
      <c r="D14" s="12" t="inlineStr">
        <is>
          <t>Oil Change &amp; Filter</t>
        </is>
      </c>
      <c r="E14" s="12" t="inlineStr">
        <is>
          <t>Quick Lube</t>
        </is>
      </c>
      <c r="F14" s="13" t="n">
        <v>45</v>
      </c>
      <c r="G14" s="12" t="inlineStr">
        <is>
          <t>Conventional oil</t>
        </is>
      </c>
    </row>
    <row r="15">
      <c r="A15" s="10" t="inlineStr">
        <is>
          <t>09/25/2022</t>
        </is>
      </c>
      <c r="B15" s="10" t="n">
        <v>13000</v>
      </c>
      <c r="C15" s="11" t="inlineStr">
        <is>
          <t>Maintenance</t>
        </is>
      </c>
      <c r="D15" s="12" t="inlineStr">
        <is>
          <t>Oil Change &amp; Tire Rotation</t>
        </is>
      </c>
      <c r="E15" s="12" t="inlineStr">
        <is>
          <t>Honda Dealer</t>
        </is>
      </c>
      <c r="F15" s="13" t="n">
        <v>85</v>
      </c>
      <c r="G15" s="12" t="inlineStr"/>
    </row>
    <row r="16">
      <c r="A16" s="10" t="inlineStr">
        <is>
          <t>10/15/2022</t>
        </is>
      </c>
      <c r="B16" s="10" t="n">
        <v>14500</v>
      </c>
      <c r="C16" s="14" t="inlineStr">
        <is>
          <t>Repair</t>
        </is>
      </c>
      <c r="D16" s="12" t="inlineStr">
        <is>
          <t>Brake Pad Replacement (Front)</t>
        </is>
      </c>
      <c r="E16" s="12" t="inlineStr">
        <is>
          <t>Brake Shop</t>
        </is>
      </c>
      <c r="F16" s="13" t="n">
        <v>320</v>
      </c>
      <c r="G16" s="12" t="inlineStr">
        <is>
          <t>Pads &amp; labor</t>
        </is>
      </c>
    </row>
    <row r="17">
      <c r="A17" s="10" t="inlineStr">
        <is>
          <t>12/30/2022</t>
        </is>
      </c>
      <c r="B17" s="10" t="n">
        <v>18000</v>
      </c>
      <c r="C17" s="11" t="inlineStr">
        <is>
          <t>Maintenance</t>
        </is>
      </c>
      <c r="D17" s="12" t="inlineStr">
        <is>
          <t>Oil Change &amp; Filter</t>
        </is>
      </c>
      <c r="E17" s="12" t="inlineStr">
        <is>
          <t>Quick Lube</t>
        </is>
      </c>
      <c r="F17" s="13" t="n">
        <v>45</v>
      </c>
      <c r="G17" s="12" t="inlineStr"/>
    </row>
    <row r="18">
      <c r="A18" s="10" t="inlineStr">
        <is>
          <t>03/15/2023</t>
        </is>
      </c>
      <c r="B18" s="10" t="n">
        <v>23000</v>
      </c>
      <c r="C18" s="11" t="inlineStr">
        <is>
          <t>Maintenance</t>
        </is>
      </c>
      <c r="D18" s="12" t="inlineStr">
        <is>
          <t>Oil Change &amp; Tire Rotation</t>
        </is>
      </c>
      <c r="E18" s="12" t="inlineStr">
        <is>
          <t>Honda Dealer</t>
        </is>
      </c>
      <c r="F18" s="13" t="n">
        <v>85</v>
      </c>
      <c r="G18" s="12" t="inlineStr"/>
    </row>
    <row r="19">
      <c r="A19" s="10" t="inlineStr">
        <is>
          <t>04/20/2023</t>
        </is>
      </c>
      <c r="B19" s="10" t="n">
        <v>24000</v>
      </c>
      <c r="C19" s="14" t="inlineStr">
        <is>
          <t>Repair</t>
        </is>
      </c>
      <c r="D19" s="12" t="inlineStr">
        <is>
          <t>Battery Replacement</t>
        </is>
      </c>
      <c r="E19" s="12" t="inlineStr">
        <is>
          <t>Auto Parts Store</t>
        </is>
      </c>
      <c r="F19" s="13" t="n">
        <v>180</v>
      </c>
      <c r="G19" s="12" t="inlineStr">
        <is>
          <t>DIY install</t>
        </is>
      </c>
    </row>
    <row r="20">
      <c r="A20" s="12" t="n"/>
      <c r="B20" s="12" t="n"/>
      <c r="C20" s="12" t="n"/>
      <c r="D20" s="12" t="n"/>
      <c r="E20" s="12" t="n"/>
      <c r="F20" s="12" t="n"/>
      <c r="G20" s="12" t="n"/>
    </row>
    <row r="21">
      <c r="A21" s="12" t="n"/>
      <c r="B21" s="12" t="n"/>
      <c r="C21" s="12" t="n"/>
      <c r="D21" s="12" t="n"/>
      <c r="E21" s="12" t="n"/>
      <c r="F21" s="12" t="n"/>
      <c r="G21" s="12" t="n"/>
    </row>
    <row r="22">
      <c r="A22" s="12" t="n"/>
      <c r="B22" s="12" t="n"/>
      <c r="C22" s="12" t="n"/>
      <c r="D22" s="12" t="n"/>
      <c r="E22" s="12" t="n"/>
      <c r="F22" s="12" t="n"/>
      <c r="G22" s="12" t="n"/>
    </row>
    <row r="23">
      <c r="A23" s="12" t="n"/>
      <c r="B23" s="12" t="n"/>
      <c r="C23" s="12" t="n"/>
      <c r="D23" s="12" t="n"/>
      <c r="E23" s="12" t="n"/>
      <c r="F23" s="12" t="n"/>
      <c r="G23" s="12" t="n"/>
    </row>
    <row r="24">
      <c r="A24" s="12" t="n"/>
      <c r="B24" s="12" t="n"/>
      <c r="C24" s="12" t="n"/>
      <c r="D24" s="12" t="n"/>
      <c r="E24" s="12" t="n"/>
      <c r="F24" s="12" t="n"/>
      <c r="G24" s="12" t="n"/>
    </row>
    <row r="25">
      <c r="A25" s="12" t="n"/>
      <c r="B25" s="12" t="n"/>
      <c r="C25" s="12" t="n"/>
      <c r="D25" s="12" t="n"/>
      <c r="E25" s="12" t="n"/>
      <c r="F25" s="12" t="n"/>
      <c r="G25" s="12" t="n"/>
    </row>
    <row r="26">
      <c r="A26" s="12" t="n"/>
      <c r="B26" s="12" t="n"/>
      <c r="C26" s="12" t="n"/>
      <c r="D26" s="12" t="n"/>
      <c r="E26" s="12" t="n"/>
      <c r="F26" s="12" t="n"/>
      <c r="G26" s="12" t="n"/>
    </row>
    <row r="27">
      <c r="A27" s="12" t="n"/>
      <c r="B27" s="12" t="n"/>
      <c r="C27" s="12" t="n"/>
      <c r="D27" s="12" t="n"/>
      <c r="E27" s="12" t="n"/>
      <c r="F27" s="12" t="n"/>
      <c r="G27" s="12" t="n"/>
    </row>
    <row r="28">
      <c r="A28" s="12" t="n"/>
      <c r="B28" s="12" t="n"/>
      <c r="C28" s="12" t="n"/>
      <c r="D28" s="12" t="n"/>
      <c r="E28" s="12" t="n"/>
      <c r="F28" s="12" t="n"/>
      <c r="G28" s="12" t="n"/>
    </row>
    <row r="29">
      <c r="A29" s="12" t="n"/>
      <c r="B29" s="12" t="n"/>
      <c r="C29" s="12" t="n"/>
      <c r="D29" s="12" t="n"/>
      <c r="E29" s="12" t="n"/>
      <c r="F29" s="12" t="n"/>
      <c r="G29" s="12" t="n"/>
    </row>
    <row r="30">
      <c r="A30" s="12" t="n"/>
      <c r="B30" s="12" t="n"/>
      <c r="C30" s="12" t="n"/>
      <c r="D30" s="12" t="n"/>
      <c r="E30" s="12" t="n"/>
      <c r="F30" s="12" t="n"/>
      <c r="G30" s="12" t="n"/>
    </row>
    <row r="31">
      <c r="A31" s="12" t="n"/>
      <c r="B31" s="12" t="n"/>
      <c r="C31" s="12" t="n"/>
      <c r="D31" s="12" t="n"/>
      <c r="E31" s="12" t="n"/>
      <c r="F31" s="12" t="n"/>
      <c r="G31" s="12" t="n"/>
    </row>
    <row r="32">
      <c r="A32" s="12" t="n"/>
      <c r="B32" s="12" t="n"/>
      <c r="C32" s="12" t="n"/>
      <c r="D32" s="12" t="n"/>
      <c r="E32" s="12" t="n"/>
      <c r="F32" s="12" t="n"/>
      <c r="G32" s="12" t="n"/>
    </row>
    <row r="33">
      <c r="A33" s="12" t="n"/>
      <c r="B33" s="12" t="n"/>
      <c r="C33" s="12" t="n"/>
      <c r="D33" s="12" t="n"/>
      <c r="E33" s="12" t="n"/>
      <c r="F33" s="12" t="n"/>
      <c r="G33" s="12" t="n"/>
    </row>
    <row r="34">
      <c r="A34" s="12" t="n"/>
      <c r="B34" s="12" t="n"/>
      <c r="C34" s="12" t="n"/>
      <c r="D34" s="12" t="n"/>
      <c r="E34" s="12" t="n"/>
      <c r="F34" s="12" t="n"/>
      <c r="G34" s="12" t="n"/>
    </row>
    <row r="35">
      <c r="A35" s="12" t="n"/>
      <c r="B35" s="12" t="n"/>
      <c r="C35" s="12" t="n"/>
      <c r="D35" s="12" t="n"/>
      <c r="E35" s="12" t="n"/>
      <c r="F35" s="12" t="n"/>
      <c r="G35" s="12" t="n"/>
    </row>
    <row r="36"/>
    <row r="37">
      <c r="A37" s="15" t="inlineStr">
        <is>
          <t>COST SUMMARY</t>
        </is>
      </c>
    </row>
    <row r="38"/>
    <row r="39">
      <c r="A39" s="4" t="inlineStr">
        <is>
          <t>Total Maintenance Costs:</t>
        </is>
      </c>
      <c r="F39" s="16">
        <f>SUMIF(C12:C36,"Maintenance",F12:F36)</f>
        <v/>
      </c>
    </row>
    <row r="40">
      <c r="A40" s="4" t="inlineStr">
        <is>
          <t>Total Repair Costs:</t>
        </is>
      </c>
      <c r="F40" s="17">
        <f>SUMIF(C12:C36,"Repair",F12:F36)</f>
        <v/>
      </c>
    </row>
    <row r="41"/>
    <row r="42">
      <c r="A42" s="18" t="inlineStr">
        <is>
          <t>TOTAL ALL COSTS:</t>
        </is>
      </c>
      <c r="F42" s="19">
        <f>SUM(F12:F36)</f>
        <v/>
      </c>
    </row>
    <row r="43"/>
    <row r="44">
      <c r="A44" t="inlineStr">
        <is>
          <t>Number of Services:</t>
        </is>
      </c>
      <c r="F44" s="20">
        <f>COUNTA(C12:C36)-COUNTBLANK(C12:C36)</f>
        <v/>
      </c>
    </row>
    <row r="45">
      <c r="A45" t="inlineStr">
        <is>
          <t>Average Cost per Service:</t>
        </is>
      </c>
      <c r="F45" s="21">
        <f>F42/F44</f>
        <v/>
      </c>
    </row>
    <row r="46"/>
    <row r="47">
      <c r="A47" s="22" t="inlineStr">
        <is>
          <t>ANNUAL COST ANALYSIS</t>
        </is>
      </c>
    </row>
    <row r="48"/>
    <row r="49">
      <c r="A49" t="inlineStr">
        <is>
          <t>Vehicle Age (years):</t>
        </is>
      </c>
      <c r="F49" s="23">
        <f>(TODAY()-F7)/365</f>
        <v/>
      </c>
    </row>
    <row r="50">
      <c r="A50" t="inlineStr">
        <is>
          <t>Annual Cost (Average):</t>
        </is>
      </c>
      <c r="F50" s="24">
        <f>F42/F49</f>
        <v/>
      </c>
    </row>
    <row r="51">
      <c r="A51" t="inlineStr">
        <is>
          <t>Monthly Cost (Average):</t>
        </is>
      </c>
      <c r="F51" s="21">
        <f>F50/12</f>
        <v/>
      </c>
    </row>
    <row r="52">
      <c r="A52" t="inlineStr">
        <is>
          <t>Cost per Mile:</t>
        </is>
      </c>
      <c r="F52" s="25">
        <f>F42/F6</f>
        <v/>
      </c>
    </row>
    <row r="53"/>
    <row r="54">
      <c r="A54" s="26" t="inlineStr">
        <is>
          <t>MAINTENANCE SCHEDULE REMINDERS</t>
        </is>
      </c>
    </row>
    <row r="55"/>
    <row r="56">
      <c r="A56" s="27" t="inlineStr">
        <is>
          <t>Service Item</t>
        </is>
      </c>
      <c r="B56" s="7" t="n"/>
      <c r="C56" s="27" t="inlineStr">
        <is>
          <t>Interval</t>
        </is>
      </c>
      <c r="D56" s="27" t="inlineStr">
        <is>
          <t>Last Service</t>
        </is>
      </c>
      <c r="E56" s="27" t="inlineStr">
        <is>
          <t>Next Due</t>
        </is>
      </c>
      <c r="F56" s="27" t="inlineStr">
        <is>
          <t>Est. Cost</t>
        </is>
      </c>
      <c r="G56" s="27" t="inlineStr">
        <is>
          <t>Status</t>
        </is>
      </c>
    </row>
    <row r="57">
      <c r="A57" s="12" t="inlineStr">
        <is>
          <t>Oil Change</t>
        </is>
      </c>
      <c r="B57" s="7" t="n"/>
      <c r="C57" s="10" t="inlineStr">
        <is>
          <t>5,000 mi</t>
        </is>
      </c>
      <c r="D57" s="10" t="n">
        <v>23000</v>
      </c>
      <c r="E57" s="10" t="n">
        <v>28000</v>
      </c>
      <c r="F57" s="28" t="n">
        <v>50</v>
      </c>
      <c r="G57" s="29">
        <f>IF(E57-$F$6&lt;=1000,"DUE SOON",IF(E57-$F$6&lt;=0,"OVERDUE","OK"))</f>
        <v/>
      </c>
    </row>
    <row r="58">
      <c r="A58" s="12" t="inlineStr">
        <is>
          <t>Tire Rotation</t>
        </is>
      </c>
      <c r="B58" s="7" t="n"/>
      <c r="C58" s="10" t="inlineStr">
        <is>
          <t>7,500 mi</t>
        </is>
      </c>
      <c r="D58" s="10" t="n">
        <v>23000</v>
      </c>
      <c r="E58" s="10" t="n">
        <v>30500</v>
      </c>
      <c r="F58" s="28" t="n">
        <v>35</v>
      </c>
      <c r="G58" s="29">
        <f>IF(E58-$F$6&lt;=1000,"DUE SOON",IF(E58-$F$6&lt;=0,"OVERDUE","OK"))</f>
        <v/>
      </c>
    </row>
    <row r="59">
      <c r="A59" s="12" t="inlineStr">
        <is>
          <t>Air Filter</t>
        </is>
      </c>
      <c r="B59" s="7" t="n"/>
      <c r="C59" s="10" t="inlineStr">
        <is>
          <t>15,000 mi</t>
        </is>
      </c>
      <c r="D59" s="10" t="n">
        <v>15000</v>
      </c>
      <c r="E59" s="10" t="n">
        <v>30000</v>
      </c>
      <c r="F59" s="28" t="n">
        <v>30</v>
      </c>
      <c r="G59" s="29">
        <f>IF(E59-$F$6&lt;=1000,"DUE SOON",IF(E59-$F$6&lt;=0,"OVERDUE","OK"))</f>
        <v/>
      </c>
    </row>
    <row r="60">
      <c r="A60" s="12" t="inlineStr">
        <is>
          <t>Cabin Filter</t>
        </is>
      </c>
      <c r="B60" s="7" t="n"/>
      <c r="C60" s="10" t="inlineStr">
        <is>
          <t>15,000 mi</t>
        </is>
      </c>
      <c r="D60" s="10" t="n">
        <v>15000</v>
      </c>
      <c r="E60" s="10" t="n">
        <v>30000</v>
      </c>
      <c r="F60" s="28" t="n">
        <v>25</v>
      </c>
      <c r="G60" s="29">
        <f>IF(E60-$F$6&lt;=1000,"DUE SOON",IF(E60-$F$6&lt;=0,"OVERDUE","OK"))</f>
        <v/>
      </c>
    </row>
    <row r="61">
      <c r="A61" s="12" t="inlineStr">
        <is>
          <t>Brake Inspection</t>
        </is>
      </c>
      <c r="B61" s="7" t="n"/>
      <c r="C61" s="10" t="inlineStr">
        <is>
          <t>10,000 mi</t>
        </is>
      </c>
      <c r="D61" s="10" t="n">
        <v>23000</v>
      </c>
      <c r="E61" s="10" t="n">
        <v>33000</v>
      </c>
      <c r="F61" s="28" t="n">
        <v>0</v>
      </c>
      <c r="G61" s="29">
        <f>IF(E61-$F$6&lt;=1000,"DUE SOON",IF(E61-$F$6&lt;=0,"OVERDUE","OK"))</f>
        <v/>
      </c>
    </row>
    <row r="62">
      <c r="A62" s="12" t="inlineStr">
        <is>
          <t>Transmission Fluid</t>
        </is>
      </c>
      <c r="B62" s="7" t="n"/>
      <c r="C62" s="10" t="inlineStr">
        <is>
          <t>30,000 mi</t>
        </is>
      </c>
      <c r="D62" s="10" t="inlineStr">
        <is>
          <t>Not Yet</t>
        </is>
      </c>
      <c r="E62" s="10" t="n">
        <v>30000</v>
      </c>
      <c r="F62" s="28" t="n">
        <v>150</v>
      </c>
      <c r="G62" s="29">
        <f>IF(E62-$F$6&lt;=1000,"DUE SOON",IF(E62-$F$6&lt;=0,"OVERDUE","OK"))</f>
        <v/>
      </c>
    </row>
    <row r="63">
      <c r="A63" s="12" t="inlineStr">
        <is>
          <t>Coolant Flush</t>
        </is>
      </c>
      <c r="B63" s="7" t="n"/>
      <c r="C63" s="10" t="inlineStr">
        <is>
          <t>30,000 mi</t>
        </is>
      </c>
      <c r="D63" s="10" t="inlineStr">
        <is>
          <t>Not Yet</t>
        </is>
      </c>
      <c r="E63" s="10" t="n">
        <v>30000</v>
      </c>
      <c r="F63" s="28" t="n">
        <v>120</v>
      </c>
      <c r="G63" s="29">
        <f>IF(E63-$F$6&lt;=1000,"DUE SOON",IF(E63-$F$6&lt;=0,"OVERDUE","OK"))</f>
        <v/>
      </c>
    </row>
    <row r="64">
      <c r="A64" s="12" t="inlineStr">
        <is>
          <t>Spark Plugs</t>
        </is>
      </c>
      <c r="B64" s="7" t="n"/>
      <c r="C64" s="10" t="inlineStr">
        <is>
          <t>60,000 mi</t>
        </is>
      </c>
      <c r="D64" s="10" t="inlineStr">
        <is>
          <t>Not Yet</t>
        </is>
      </c>
      <c r="E64" s="10" t="n">
        <v>60000</v>
      </c>
      <c r="F64" s="28" t="n">
        <v>200</v>
      </c>
      <c r="G64" s="29">
        <f>IF(E64-$F$6&lt;=1000,"DUE SOON",IF(E64-$F$6&lt;=0,"OVERDUE","OK"))</f>
        <v/>
      </c>
    </row>
    <row r="65"/>
    <row r="66">
      <c r="A66" s="30" t="inlineStr">
        <is>
          <t>KEY TIPS &amp; BEST PRACTICES</t>
        </is>
      </c>
    </row>
    <row r="67">
      <c r="A67" s="31" t="inlineStr">
        <is>
          <t>• Keep all receipts and documentation for warranty claims and resale value</t>
        </is>
      </c>
    </row>
    <row r="68">
      <c r="A68" s="31" t="inlineStr">
        <is>
          <t>• Follow manufacturer's maintenance schedule to prevent costly repairs</t>
        </is>
      </c>
    </row>
    <row r="69">
      <c r="A69" s="31" t="inlineStr">
        <is>
          <t>• Budget $100-150/month for average maintenance and repairs</t>
        </is>
      </c>
    </row>
    <row r="70">
      <c r="A70" s="31" t="inlineStr">
        <is>
          <t>• Address warning lights immediately - small issues become expensive repairs</t>
        </is>
      </c>
    </row>
    <row r="71">
      <c r="A71" s="31" t="inlineStr">
        <is>
          <t>• Use high-quality parts and fluids to extend vehicle life</t>
        </is>
      </c>
    </row>
    <row r="72">
      <c r="A72" s="31" t="inlineStr">
        <is>
          <t>• Get multiple quotes for major repairs (brakes, transmission, engine)</t>
        </is>
      </c>
    </row>
    <row r="73">
      <c r="A73" s="31" t="inlineStr">
        <is>
          <t>• Track cost per mile to determine when to trade in vs keep repairing</t>
        </is>
      </c>
    </row>
    <row r="74">
      <c r="A74" s="31" t="inlineStr">
        <is>
          <t>• Older vehicles (10+ years) typically cost $1,200-2,000/year in repairs</t>
        </is>
      </c>
    </row>
  </sheetData>
  <mergeCells count="36">
    <mergeCell ref="A39:E39"/>
    <mergeCell ref="A64:B64"/>
    <mergeCell ref="A59:B59"/>
    <mergeCell ref="A60:B60"/>
    <mergeCell ref="A4:G4"/>
    <mergeCell ref="A49:E49"/>
    <mergeCell ref="A51:E51"/>
    <mergeCell ref="A45:E45"/>
    <mergeCell ref="A72:G72"/>
    <mergeCell ref="A68:G68"/>
    <mergeCell ref="A61:B61"/>
    <mergeCell ref="A9:G9"/>
    <mergeCell ref="A67:G67"/>
    <mergeCell ref="A56:B56"/>
    <mergeCell ref="A73:G73"/>
    <mergeCell ref="B6:D6"/>
    <mergeCell ref="A50:E50"/>
    <mergeCell ref="A1:G1"/>
    <mergeCell ref="A70:G70"/>
    <mergeCell ref="A57:B57"/>
    <mergeCell ref="A42:E42"/>
    <mergeCell ref="A69:G69"/>
    <mergeCell ref="A54:G54"/>
    <mergeCell ref="B7:D7"/>
    <mergeCell ref="A37:G37"/>
    <mergeCell ref="A62:B62"/>
    <mergeCell ref="A66:G66"/>
    <mergeCell ref="A74:G74"/>
    <mergeCell ref="A52:E52"/>
    <mergeCell ref="A63:B63"/>
    <mergeCell ref="A2:G2"/>
    <mergeCell ref="A44:E44"/>
    <mergeCell ref="A71:G71"/>
    <mergeCell ref="A40:E40"/>
    <mergeCell ref="A58:B58"/>
    <mergeCell ref="A47:G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2026-02-02T10:16:11Z</dcterms:created>
  <dcterms:modified xmlns:dcterms="http://purl.org/dc/terms/" xmlns:xsi="http://www.w3.org/2001/XMLSchema-instance" xsi:type="dcterms:W3CDTF">2026-02-02T10:16:11Z</dcterms:modified>
</cp:coreProperties>
</file>